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090" windowHeight="69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<sst xmlns="http://schemas.openxmlformats.org/spreadsheetml/2006/main" count="63" uniqueCount="39">
  <si>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 xml:space="preserve">N </t>
  </si>
  <si>
    <t>Наименование</t>
  </si>
  <si>
    <t xml:space="preserve">Общая </t>
  </si>
  <si>
    <t>Всего</t>
  </si>
  <si>
    <t>п/п</t>
  </si>
  <si>
    <t>площадь,</t>
  </si>
  <si>
    <t>загрязнено,</t>
  </si>
  <si>
    <t xml:space="preserve"> тыс.  га</t>
  </si>
  <si>
    <t>1 зона   1 - 5 Ки/кв. км</t>
  </si>
  <si>
    <t>2 зона</t>
  </si>
  <si>
    <t>3  зона</t>
  </si>
  <si>
    <t>4  зона</t>
  </si>
  <si>
    <t>%</t>
  </si>
  <si>
    <t>5 - 15</t>
  </si>
  <si>
    <t>15 - 40</t>
  </si>
  <si>
    <t xml:space="preserve"> </t>
  </si>
  <si>
    <t>Ки/кв. км</t>
  </si>
  <si>
    <t>Итого</t>
  </si>
  <si>
    <t>лесхозов</t>
  </si>
  <si>
    <t>Белыничский</t>
  </si>
  <si>
    <t>Бобруйский</t>
  </si>
  <si>
    <t>Быховский</t>
  </si>
  <si>
    <t>Глусский</t>
  </si>
  <si>
    <t>Горецкий</t>
  </si>
  <si>
    <t>Климовичский</t>
  </si>
  <si>
    <t>Кличевский</t>
  </si>
  <si>
    <t>Костюковичский</t>
  </si>
  <si>
    <t>Краснопольский</t>
  </si>
  <si>
    <t>Могилевский</t>
  </si>
  <si>
    <t>Осиповичский</t>
  </si>
  <si>
    <t>Чаусский</t>
  </si>
  <si>
    <t>Чериковский</t>
  </si>
  <si>
    <t xml:space="preserve">тыс. га </t>
  </si>
  <si>
    <t>Распределение территории лесного фонда  Могилевского  ГПЛХО по зонам радиоактивного загрязнения</t>
  </si>
  <si>
    <t>40 и более</t>
  </si>
  <si>
    <t>(по состоянию на 01.01.2018 года)</t>
  </si>
  <si>
    <t>Площадь загрязнения почвы цезием - 137 по зонам, тыс. га</t>
  </si>
  <si>
    <t>1 - 2</t>
  </si>
  <si>
    <t>2 - 5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</si>
</sst>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16" fontId="6" fillId="0" borderId="16" xfId="0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0" fontId="6" fillId="0" borderId="16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0" fontId="6" fillId="0" borderId="14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zoomScale="120" zoomScaleNormal="120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3.375" style="0" customWidth="1"/>
    <col min="2" max="2" width="4.625" style="0" customWidth="1"/>
    <col min="3" max="3" width="18.25390625" style="0" customWidth="1"/>
    <col min="4" max="4" width="12.625" style="0" customWidth="1"/>
    <col min="5" max="5" width="12.875" style="0" customWidth="1"/>
    <col min="6" max="6" width="12.75390625" style="0" customWidth="1"/>
    <col min="7" max="8" width="13.75390625" style="0" customWidth="1"/>
    <col min="9" max="9" width="13.25390625" style="0" customWidth="1"/>
    <col min="10" max="10" width="13.125" style="0" customWidth="1"/>
    <col min="11" max="11" width="13.25390625" style="0" customWidth="1"/>
    <col min="13" max="13" width="13.125" style="0" customWidth="1"/>
  </cols>
  <sheetData>
    <row r="1" spans="2:11" ht="15">
      <c r="B1" s="16"/>
      <c r="C1" s="43"/>
      <c r="D1" s="43"/>
      <c r="E1" s="44"/>
      <c r="F1" s="44"/>
      <c r="G1" s="44"/>
      <c r="H1" s="44"/>
      <c r="I1" s="44"/>
      <c r="J1" s="44"/>
      <c r="K1" s="44"/>
    </row>
    <row r="2" spans="2:11" ht="15.75">
      <c r="B2" s="51" t="s">
        <v>33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>
      <c r="B3" s="49" t="s">
        <v>35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3" ht="14.25">
      <c r="B5" s="5" t="s">
        <v>15</v>
      </c>
      <c r="C5" s="5" t="s">
        <v>15</v>
      </c>
      <c r="D5" s="5" t="s">
        <v>2</v>
      </c>
      <c r="E5" s="5" t="s">
        <v>3</v>
      </c>
      <c r="F5" s="6" t="s">
        <v>36</v>
      </c>
      <c r="G5" s="7"/>
      <c r="H5" s="7"/>
      <c r="I5" s="7"/>
      <c r="J5" s="7"/>
      <c r="K5" s="8"/>
      <c r="M5" s="2"/>
    </row>
    <row r="6" spans="2:13" ht="14.25">
      <c r="B6" s="9" t="s">
        <v>0</v>
      </c>
      <c r="C6" s="9" t="s">
        <v>1</v>
      </c>
      <c r="D6" s="9" t="s">
        <v>5</v>
      </c>
      <c r="E6" s="9" t="s">
        <v>6</v>
      </c>
      <c r="F6" s="52" t="s">
        <v>8</v>
      </c>
      <c r="G6" s="53"/>
      <c r="H6" s="54"/>
      <c r="I6" s="10" t="s">
        <v>9</v>
      </c>
      <c r="J6" s="10" t="s">
        <v>10</v>
      </c>
      <c r="K6" s="10" t="s">
        <v>11</v>
      </c>
      <c r="M6" s="1"/>
    </row>
    <row r="7" spans="2:13" ht="14.25">
      <c r="B7" s="9" t="s">
        <v>4</v>
      </c>
      <c r="C7" s="11" t="s">
        <v>18</v>
      </c>
      <c r="D7" s="9" t="s">
        <v>32</v>
      </c>
      <c r="E7" s="9" t="s">
        <v>7</v>
      </c>
      <c r="F7" s="9" t="s">
        <v>3</v>
      </c>
      <c r="G7" s="12" t="s">
        <v>37</v>
      </c>
      <c r="H7" s="12" t="s">
        <v>38</v>
      </c>
      <c r="I7" s="12" t="s">
        <v>13</v>
      </c>
      <c r="J7" s="9" t="s">
        <v>14</v>
      </c>
      <c r="K7" s="9" t="s">
        <v>34</v>
      </c>
      <c r="M7" s="1"/>
    </row>
    <row r="8" spans="2:13" ht="14.25">
      <c r="B8" s="13"/>
      <c r="C8" s="13"/>
      <c r="D8" s="14"/>
      <c r="E8" s="13" t="s">
        <v>12</v>
      </c>
      <c r="F8" s="13" t="s">
        <v>15</v>
      </c>
      <c r="G8" s="15" t="s">
        <v>16</v>
      </c>
      <c r="H8" s="15" t="s">
        <v>16</v>
      </c>
      <c r="I8" s="13" t="s">
        <v>16</v>
      </c>
      <c r="J8" s="13" t="s">
        <v>16</v>
      </c>
      <c r="K8" s="13" t="s">
        <v>16</v>
      </c>
      <c r="M8" s="2"/>
    </row>
    <row r="9" spans="2:13" ht="14.25">
      <c r="B9" s="17">
        <v>1</v>
      </c>
      <c r="C9" s="18" t="s">
        <v>19</v>
      </c>
      <c r="D9" s="21">
        <v>96.2</v>
      </c>
      <c r="E9" s="21">
        <v>28.5</v>
      </c>
      <c r="F9" s="27">
        <v>27.7</v>
      </c>
      <c r="G9" s="23">
        <v>18</v>
      </c>
      <c r="H9" s="27">
        <v>9.7</v>
      </c>
      <c r="I9" s="21">
        <v>0.8</v>
      </c>
      <c r="J9" s="23">
        <v>0</v>
      </c>
      <c r="K9" s="23">
        <v>0</v>
      </c>
      <c r="M9" s="2"/>
    </row>
    <row r="10" spans="2:13" ht="14.25">
      <c r="B10" s="19"/>
      <c r="C10" s="20"/>
      <c r="D10" s="33"/>
      <c r="E10" s="22">
        <f>E9/D9</f>
        <v>0.29625779625779625</v>
      </c>
      <c r="F10" s="22">
        <f>F9/$D9</f>
        <v>0.28794178794178793</v>
      </c>
      <c r="G10" s="22">
        <f>G9/$D9</f>
        <v>0.1871101871101871</v>
      </c>
      <c r="H10" s="22">
        <f>H9/D9</f>
        <v>0.10083160083160082</v>
      </c>
      <c r="I10" s="22">
        <f>I9/$D9</f>
        <v>0.008316008316008316</v>
      </c>
      <c r="J10" s="22" t="s">
        <v>15</v>
      </c>
      <c r="K10" s="22" t="s">
        <v>15</v>
      </c>
      <c r="M10" s="1"/>
    </row>
    <row r="11" spans="2:13" ht="14.25">
      <c r="B11" s="17">
        <v>2</v>
      </c>
      <c r="C11" s="18" t="s">
        <v>20</v>
      </c>
      <c r="D11" s="21">
        <v>127.8</v>
      </c>
      <c r="E11" s="23">
        <v>0</v>
      </c>
      <c r="F11" s="18">
        <v>0</v>
      </c>
      <c r="G11" s="23">
        <v>0</v>
      </c>
      <c r="H11" s="18">
        <v>0</v>
      </c>
      <c r="I11" s="28">
        <v>0</v>
      </c>
      <c r="J11" s="23">
        <v>0</v>
      </c>
      <c r="K11" s="23">
        <v>0</v>
      </c>
      <c r="M11" s="1"/>
    </row>
    <row r="12" spans="2:13" ht="14.25">
      <c r="B12" s="17">
        <v>3</v>
      </c>
      <c r="C12" s="18" t="s">
        <v>21</v>
      </c>
      <c r="D12" s="21">
        <v>111.8</v>
      </c>
      <c r="E12" s="21">
        <v>74.4</v>
      </c>
      <c r="F12" s="27">
        <v>71.1</v>
      </c>
      <c r="G12" s="21">
        <v>45.9</v>
      </c>
      <c r="H12" s="18">
        <v>25.2</v>
      </c>
      <c r="I12" s="23">
        <v>3.2</v>
      </c>
      <c r="J12" s="23">
        <v>0.1</v>
      </c>
      <c r="K12" s="23">
        <v>0</v>
      </c>
      <c r="M12" s="2"/>
    </row>
    <row r="13" spans="2:13" ht="14.25">
      <c r="B13" s="19"/>
      <c r="C13" s="20"/>
      <c r="D13" s="33"/>
      <c r="E13" s="22">
        <f aca="true" t="shared" si="0" ref="E13:J13">E12/$D12</f>
        <v>0.6654740608228981</v>
      </c>
      <c r="F13" s="22">
        <f>F12/D12</f>
        <v>0.6359570661896243</v>
      </c>
      <c r="G13" s="22">
        <f t="shared" si="0"/>
        <v>0.41055456171735244</v>
      </c>
      <c r="H13" s="22">
        <f t="shared" si="0"/>
        <v>0.22540250447227192</v>
      </c>
      <c r="I13" s="22">
        <f t="shared" si="0"/>
        <v>0.02862254025044723</v>
      </c>
      <c r="J13" s="22">
        <f t="shared" si="0"/>
        <v>0.000894454382826476</v>
      </c>
      <c r="K13" s="22" t="s">
        <v>15</v>
      </c>
      <c r="M13" s="1"/>
    </row>
    <row r="14" spans="2:13" ht="14.25">
      <c r="B14" s="11">
        <v>4</v>
      </c>
      <c r="C14" s="16" t="s">
        <v>22</v>
      </c>
      <c r="D14" s="24">
        <v>76.2</v>
      </c>
      <c r="E14" s="32">
        <v>0</v>
      </c>
      <c r="F14" s="40">
        <v>0</v>
      </c>
      <c r="G14" s="32">
        <v>0</v>
      </c>
      <c r="H14" s="40">
        <v>0</v>
      </c>
      <c r="I14" s="32">
        <v>0</v>
      </c>
      <c r="J14" s="32">
        <v>0</v>
      </c>
      <c r="K14" s="32">
        <v>0</v>
      </c>
      <c r="M14" s="2"/>
    </row>
    <row r="15" spans="2:13" ht="14.25">
      <c r="B15" s="17">
        <v>5</v>
      </c>
      <c r="C15" s="18" t="s">
        <v>23</v>
      </c>
      <c r="D15" s="21">
        <v>71.3</v>
      </c>
      <c r="E15" s="21">
        <v>1.1</v>
      </c>
      <c r="F15" s="27">
        <v>1.1</v>
      </c>
      <c r="G15" s="23">
        <v>0.3</v>
      </c>
      <c r="H15" s="27">
        <v>0.8</v>
      </c>
      <c r="I15" s="23">
        <v>0</v>
      </c>
      <c r="J15" s="23">
        <v>0</v>
      </c>
      <c r="K15" s="23">
        <v>0</v>
      </c>
      <c r="M15" s="2"/>
    </row>
    <row r="16" spans="2:13" ht="14.25">
      <c r="B16" s="19"/>
      <c r="C16" s="20"/>
      <c r="D16" s="33"/>
      <c r="E16" s="22">
        <f>E15/$D15</f>
        <v>0.015427769985974756</v>
      </c>
      <c r="F16" s="22">
        <f>F15/$D15</f>
        <v>0.015427769985974756</v>
      </c>
      <c r="G16" s="22">
        <f>G15/$D15</f>
        <v>0.004207573632538569</v>
      </c>
      <c r="H16" s="22">
        <v>0.0115</v>
      </c>
      <c r="I16" s="22" t="s">
        <v>15</v>
      </c>
      <c r="J16" s="22" t="s">
        <v>15</v>
      </c>
      <c r="K16" s="22" t="s">
        <v>15</v>
      </c>
      <c r="M16" s="2"/>
    </row>
    <row r="17" spans="2:13" ht="14.25">
      <c r="B17" s="17">
        <v>6</v>
      </c>
      <c r="C17" s="45" t="s">
        <v>24</v>
      </c>
      <c r="D17" s="46">
        <v>93.9</v>
      </c>
      <c r="E17" s="47">
        <v>19.9</v>
      </c>
      <c r="F17" s="47">
        <v>8.5</v>
      </c>
      <c r="G17" s="46">
        <v>5.2</v>
      </c>
      <c r="H17" s="47">
        <v>3.3</v>
      </c>
      <c r="I17" s="46">
        <v>10.7</v>
      </c>
      <c r="J17" s="46">
        <v>0.7</v>
      </c>
      <c r="K17" s="46">
        <v>0</v>
      </c>
      <c r="M17" s="2"/>
    </row>
    <row r="18" spans="2:13" ht="14.25">
      <c r="B18" s="19"/>
      <c r="C18" s="20"/>
      <c r="D18" s="33"/>
      <c r="E18" s="22">
        <f>E17/D17</f>
        <v>0.21192758253461125</v>
      </c>
      <c r="F18" s="22">
        <f>F17/D17</f>
        <v>0.09052183173588924</v>
      </c>
      <c r="G18" s="22">
        <f>G17/$D17</f>
        <v>0.055378061767838126</v>
      </c>
      <c r="H18" s="22">
        <f>H17/$D17</f>
        <v>0.03514376996805112</v>
      </c>
      <c r="I18" s="22">
        <f>I17/$D17</f>
        <v>0.11395101171458998</v>
      </c>
      <c r="J18" s="22">
        <f>J17/D17</f>
        <v>0.007454739084132055</v>
      </c>
      <c r="K18" s="22" t="s">
        <v>15</v>
      </c>
      <c r="M18" s="2"/>
    </row>
    <row r="19" spans="2:13" ht="14.25">
      <c r="B19" s="11">
        <v>7</v>
      </c>
      <c r="C19" s="16" t="s">
        <v>25</v>
      </c>
      <c r="D19" s="24">
        <v>108.7</v>
      </c>
      <c r="E19" s="24">
        <v>14.2</v>
      </c>
      <c r="F19" s="31">
        <v>14.2</v>
      </c>
      <c r="G19" s="24">
        <v>12.8</v>
      </c>
      <c r="H19" s="31">
        <v>1.4</v>
      </c>
      <c r="I19" s="32">
        <v>0</v>
      </c>
      <c r="J19" s="40">
        <v>0</v>
      </c>
      <c r="K19" s="32">
        <v>0</v>
      </c>
      <c r="M19" s="2"/>
    </row>
    <row r="20" spans="2:13" ht="14.25">
      <c r="B20" s="11"/>
      <c r="C20" s="16"/>
      <c r="D20" s="24"/>
      <c r="E20" s="22">
        <f>E19/$D19</f>
        <v>0.13063477460901562</v>
      </c>
      <c r="F20" s="22">
        <f>F19/$D19</f>
        <v>0.13063477460901562</v>
      </c>
      <c r="G20" s="22">
        <f>G19/$D19</f>
        <v>0.11775528978840846</v>
      </c>
      <c r="H20" s="22">
        <f>H19/$D19</f>
        <v>0.012879484820607174</v>
      </c>
      <c r="I20" s="26" t="s">
        <v>15</v>
      </c>
      <c r="J20" s="26" t="s">
        <v>15</v>
      </c>
      <c r="K20" s="26" t="s">
        <v>15</v>
      </c>
      <c r="M20" s="2"/>
    </row>
    <row r="21" spans="2:13" ht="14.25">
      <c r="B21" s="17">
        <v>8</v>
      </c>
      <c r="C21" s="18" t="s">
        <v>26</v>
      </c>
      <c r="D21" s="21">
        <v>98.3</v>
      </c>
      <c r="E21" s="21">
        <v>36.6</v>
      </c>
      <c r="F21" s="18">
        <v>8.4</v>
      </c>
      <c r="G21" s="21">
        <v>2.9</v>
      </c>
      <c r="H21" s="27">
        <v>5.5</v>
      </c>
      <c r="I21" s="23">
        <v>14.6</v>
      </c>
      <c r="J21" s="23">
        <v>13.6</v>
      </c>
      <c r="K21" s="28">
        <v>0</v>
      </c>
      <c r="M21" s="2"/>
    </row>
    <row r="22" spans="2:13" ht="14.25">
      <c r="B22" s="19"/>
      <c r="C22" s="20"/>
      <c r="D22" s="33"/>
      <c r="E22" s="22">
        <f aca="true" t="shared" si="1" ref="E22:J22">E21/$D21</f>
        <v>0.3723296032553408</v>
      </c>
      <c r="F22" s="22">
        <f t="shared" si="1"/>
        <v>0.08545269582909461</v>
      </c>
      <c r="G22" s="22">
        <f t="shared" si="1"/>
        <v>0.029501525940996948</v>
      </c>
      <c r="H22" s="22">
        <f t="shared" si="1"/>
        <v>0.05595116988809766</v>
      </c>
      <c r="I22" s="22">
        <f t="shared" si="1"/>
        <v>0.14852492370295015</v>
      </c>
      <c r="J22" s="22">
        <f t="shared" si="1"/>
        <v>0.13835198372329605</v>
      </c>
      <c r="K22" s="22" t="s">
        <v>15</v>
      </c>
      <c r="M22" s="2"/>
    </row>
    <row r="23" spans="2:13" ht="14.25">
      <c r="B23" s="17">
        <v>9</v>
      </c>
      <c r="C23" s="18" t="s">
        <v>27</v>
      </c>
      <c r="D23" s="21">
        <v>81.5</v>
      </c>
      <c r="E23" s="23">
        <v>81.5</v>
      </c>
      <c r="F23" s="27">
        <v>34.6</v>
      </c>
      <c r="G23" s="23">
        <v>5.9</v>
      </c>
      <c r="H23" s="18">
        <v>28.7</v>
      </c>
      <c r="I23" s="21">
        <v>25.7</v>
      </c>
      <c r="J23" s="18">
        <v>20.8</v>
      </c>
      <c r="K23" s="21">
        <v>0.4</v>
      </c>
      <c r="M23" s="2"/>
    </row>
    <row r="24" spans="2:13" ht="14.25">
      <c r="B24" s="19"/>
      <c r="C24" s="20"/>
      <c r="D24" s="33"/>
      <c r="E24" s="22">
        <f>E23/$D23</f>
        <v>1</v>
      </c>
      <c r="F24" s="22">
        <f aca="true" t="shared" si="2" ref="F24:K24">F23/$D23</f>
        <v>0.4245398773006135</v>
      </c>
      <c r="G24" s="22">
        <f t="shared" si="2"/>
        <v>0.07239263803680981</v>
      </c>
      <c r="H24" s="22">
        <f t="shared" si="2"/>
        <v>0.35214723926380365</v>
      </c>
      <c r="I24" s="22">
        <f t="shared" si="2"/>
        <v>0.31533742331288345</v>
      </c>
      <c r="J24" s="22">
        <f t="shared" si="2"/>
        <v>0.2552147239263804</v>
      </c>
      <c r="K24" s="22">
        <f t="shared" si="2"/>
        <v>0.0049079754601227</v>
      </c>
      <c r="M24" s="2"/>
    </row>
    <row r="25" spans="2:13" ht="14.25">
      <c r="B25" s="17">
        <v>10</v>
      </c>
      <c r="C25" s="25" t="s">
        <v>28</v>
      </c>
      <c r="D25" s="21">
        <v>87.3</v>
      </c>
      <c r="E25" s="21">
        <v>16.4</v>
      </c>
      <c r="F25" s="18">
        <v>16.2</v>
      </c>
      <c r="G25" s="21">
        <v>12.9</v>
      </c>
      <c r="H25" s="27">
        <v>3.3</v>
      </c>
      <c r="I25" s="23">
        <v>0.2</v>
      </c>
      <c r="J25" s="23">
        <v>0</v>
      </c>
      <c r="K25" s="23">
        <v>0</v>
      </c>
      <c r="M25" s="2"/>
    </row>
    <row r="26" spans="2:13" ht="14.25">
      <c r="B26" s="19"/>
      <c r="C26" s="30"/>
      <c r="D26" s="33"/>
      <c r="E26" s="22">
        <f>E25/$D25</f>
        <v>0.18785796105383734</v>
      </c>
      <c r="F26" s="22">
        <f>F25/$D25</f>
        <v>0.18556701030927836</v>
      </c>
      <c r="G26" s="22">
        <f>G25/$D25</f>
        <v>0.14776632302405499</v>
      </c>
      <c r="H26" s="22">
        <f>H25/$D25</f>
        <v>0.037800687285223365</v>
      </c>
      <c r="I26" s="22">
        <f>I25/$D25</f>
        <v>0.002290950744558992</v>
      </c>
      <c r="J26" s="22" t="s">
        <v>15</v>
      </c>
      <c r="K26" s="22" t="s">
        <v>15</v>
      </c>
      <c r="M26" s="2"/>
    </row>
    <row r="27" spans="2:13" ht="14.25">
      <c r="B27" s="38">
        <v>11</v>
      </c>
      <c r="C27" s="39" t="s">
        <v>29</v>
      </c>
      <c r="D27" s="42">
        <v>106</v>
      </c>
      <c r="E27" s="32">
        <v>0</v>
      </c>
      <c r="F27" s="40">
        <v>0</v>
      </c>
      <c r="G27" s="32">
        <v>0</v>
      </c>
      <c r="H27" s="40">
        <v>0</v>
      </c>
      <c r="I27" s="32">
        <v>0</v>
      </c>
      <c r="J27" s="40">
        <v>0</v>
      </c>
      <c r="K27" s="32">
        <v>0</v>
      </c>
      <c r="M27" s="3"/>
    </row>
    <row r="28" spans="2:11" ht="14.25">
      <c r="B28" s="11">
        <v>12</v>
      </c>
      <c r="C28" s="16" t="s">
        <v>30</v>
      </c>
      <c r="D28" s="24">
        <v>65.5</v>
      </c>
      <c r="E28" s="21">
        <v>34.9</v>
      </c>
      <c r="F28" s="27">
        <v>31.5</v>
      </c>
      <c r="G28" s="23">
        <v>19.5</v>
      </c>
      <c r="H28" s="18">
        <v>12</v>
      </c>
      <c r="I28" s="23">
        <v>3.4</v>
      </c>
      <c r="J28" s="23">
        <v>0</v>
      </c>
      <c r="K28" s="23">
        <v>0</v>
      </c>
    </row>
    <row r="29" spans="2:11" ht="14.25">
      <c r="B29" s="11"/>
      <c r="C29" s="16"/>
      <c r="D29" s="24"/>
      <c r="E29" s="22">
        <f>E28/$D28</f>
        <v>0.532824427480916</v>
      </c>
      <c r="F29" s="22">
        <f>F28/D28</f>
        <v>0.48091603053435117</v>
      </c>
      <c r="G29" s="22">
        <f>G28/$D28</f>
        <v>0.29770992366412213</v>
      </c>
      <c r="H29" s="22">
        <f>H28/$D28</f>
        <v>0.183206106870229</v>
      </c>
      <c r="I29" s="22">
        <f>I28/$D28</f>
        <v>0.051908396946564885</v>
      </c>
      <c r="J29" s="22" t="s">
        <v>15</v>
      </c>
      <c r="K29" s="22" t="s">
        <v>15</v>
      </c>
    </row>
    <row r="30" spans="2:11" ht="14.25">
      <c r="B30" s="17">
        <v>13</v>
      </c>
      <c r="C30" s="18" t="s">
        <v>31</v>
      </c>
      <c r="D30" s="21">
        <v>102.4</v>
      </c>
      <c r="E30" s="23">
        <v>92.5</v>
      </c>
      <c r="F30" s="27">
        <v>49.8</v>
      </c>
      <c r="G30" s="23">
        <v>20.5</v>
      </c>
      <c r="H30" s="18">
        <v>29.3</v>
      </c>
      <c r="I30" s="23">
        <v>31.9</v>
      </c>
      <c r="J30" s="18">
        <v>10.8</v>
      </c>
      <c r="K30" s="28">
        <v>0</v>
      </c>
    </row>
    <row r="31" spans="2:11" ht="14.25">
      <c r="B31" s="19"/>
      <c r="C31" s="20"/>
      <c r="D31" s="33"/>
      <c r="E31" s="22">
        <f>E30/$D30</f>
        <v>0.9033203125</v>
      </c>
      <c r="F31" s="22">
        <f>F30/D30</f>
        <v>0.48632812499999994</v>
      </c>
      <c r="G31" s="22">
        <f>G30/$D30</f>
        <v>0.2001953125</v>
      </c>
      <c r="H31" s="22">
        <f>H30/D30</f>
        <v>0.2861328125</v>
      </c>
      <c r="I31" s="22">
        <f>I30/D30</f>
        <v>0.31152343749999994</v>
      </c>
      <c r="J31" s="22">
        <f>J30/$D30</f>
        <v>0.10546875</v>
      </c>
      <c r="K31" s="22" t="s">
        <v>15</v>
      </c>
    </row>
    <row r="32" spans="2:11" ht="15">
      <c r="B32" s="34"/>
      <c r="C32" s="35" t="s">
        <v>17</v>
      </c>
      <c r="D32" s="36">
        <f>SUM(D9:D31)</f>
        <v>1226.9</v>
      </c>
      <c r="E32" s="36">
        <f>SUM(E9,E11,E12,E15,E17,E19,E21,E23,E25,E28,E30)</f>
        <v>399.99999999999994</v>
      </c>
      <c r="F32" s="36">
        <f>SUM(F9,F11,F12,F15,F17,F19,F21,F23,F25,F28,F30)</f>
        <v>263.09999999999997</v>
      </c>
      <c r="G32" s="36">
        <f>SUM(G9,G11,G12,G15,G17,G19,G21,G23,G25,G28,G30)</f>
        <v>143.90000000000003</v>
      </c>
      <c r="H32" s="36">
        <f>SUM(H9,H12,H15,H17,H19,H21,H23,H25,H28,H30)</f>
        <v>119.19999999999999</v>
      </c>
      <c r="I32" s="36">
        <f>SUM(I9,I12,I17,I21,I23,I25,I28,I30)</f>
        <v>90.5</v>
      </c>
      <c r="J32" s="36">
        <v>45.95</v>
      </c>
      <c r="K32" s="36">
        <f>SUM(K23,K30)</f>
        <v>0.4</v>
      </c>
    </row>
    <row r="33" spans="2:11" ht="15">
      <c r="B33" s="29"/>
      <c r="C33" s="37" t="s">
        <v>15</v>
      </c>
      <c r="D33" s="48"/>
      <c r="E33" s="41">
        <f>E32/D32</f>
        <v>0.3260249409079794</v>
      </c>
      <c r="F33" s="41">
        <f>F32/D32</f>
        <v>0.21444290488222345</v>
      </c>
      <c r="G33" s="41">
        <f>G32/D32</f>
        <v>0.11728747249164563</v>
      </c>
      <c r="H33" s="41">
        <f>H32/$D32</f>
        <v>0.09715543239057786</v>
      </c>
      <c r="I33" s="41">
        <f>I32/$D32</f>
        <v>0.07376314288043034</v>
      </c>
      <c r="J33" s="41">
        <f>J32/$D32</f>
        <v>0.03745211508680414</v>
      </c>
      <c r="K33" s="41">
        <f>K32/$D32</f>
        <v>0.00032602494090797947</v>
      </c>
    </row>
  </sheetData>
  <sheetProtection/>
  <mergeCells count="3">
    <mergeCell ref="F6:H6"/>
    <mergeCell ref="B3:K3"/>
    <mergeCell ref="B2:K2"/>
  </mergeCells>
  <printOptions/>
  <pageMargins left="0.7874015748031497" right="0.3937007874015748" top="0.98425196850393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Bellesrad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Ж.И.</dc:creator>
  <cp:keywords/>
  <dc:description/>
  <cp:lastModifiedBy>ПЛХО</cp:lastModifiedBy>
  <cp:lastPrinted>2017-12-11T14:45:06Z</cp:lastPrinted>
  <dcterms:created xsi:type="dcterms:W3CDTF">2004-11-08T15:55:28Z</dcterms:created>
  <dcterms:modified xsi:type="dcterms:W3CDTF">2018-02-02T11:38:42Z</dcterms:modified>
  <cp:category/>
  <cp:version/>
  <cp:contentType/>
  <cp:contentStatus/>
</cp:coreProperties>
</file>